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公示信息" sheetId="9" r:id="rId1"/>
  </sheets>
  <definedNames>
    <definedName name="_xlnm.Print_Titles" localSheetId="0">公示信息!$1:$5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<sst xmlns="http://schemas.openxmlformats.org/spreadsheetml/2006/main" count="54" uniqueCount="44">
  <si>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2024年实施种植结构调整实际经营者稻谷补贴审核汇总表</t>
  </si>
  <si>
    <t>序号</t>
  </si>
  <si>
    <t>企业名称</t>
  </si>
  <si>
    <t>订单农业（吨）</t>
  </si>
  <si>
    <t>品牌创建</t>
  </si>
  <si>
    <t>仓储能力提升（吨）</t>
  </si>
  <si>
    <t>补贴合计（元）</t>
  </si>
  <si>
    <t>备注</t>
  </si>
  <si>
    <t>收购总数</t>
  </si>
  <si>
    <t>核定数</t>
  </si>
  <si>
    <t>补贴（元）</t>
  </si>
  <si>
    <t>品牌（荣誉）名称</t>
  </si>
  <si>
    <t>平房仓</t>
  </si>
  <si>
    <t>立筒仓</t>
  </si>
  <si>
    <t>申报数</t>
  </si>
  <si>
    <t>宜兴市安乐米业有限公司</t>
  </si>
  <si>
    <t>宜兴市欣瑶生态农业科技有限公司</t>
  </si>
  <si>
    <t>宜兴市兴杨大米有限公司</t>
  </si>
  <si>
    <t>全国放心粮油示范工程—示范加工企业（国）</t>
  </si>
  <si>
    <t>宜兴市绿达康农业科技有限公司</t>
  </si>
  <si>
    <t>宜兴市和桥米厂有限公司</t>
  </si>
  <si>
    <t>苏米核心企业（省）</t>
  </si>
  <si>
    <t>宜兴市天粮米业有限公司</t>
  </si>
  <si>
    <t>宜兴市中谷粮油购销有限责任公司</t>
  </si>
  <si>
    <t>第六届中国粮食交易大会（国）</t>
  </si>
  <si>
    <t>宜兴市百粮农业科技有限公司</t>
  </si>
  <si>
    <t>宜兴市宏强米业有限公司</t>
  </si>
  <si>
    <t>宜兴市新绿谷米业有限公司</t>
  </si>
  <si>
    <t>宜兴市鸿翔米业有限公司</t>
  </si>
  <si>
    <t>宜兴市国和米业有限公司</t>
  </si>
  <si>
    <t>宜兴市晨霞米业限公司</t>
  </si>
  <si>
    <t>宜兴市益宜农业有限公司</t>
  </si>
  <si>
    <t>宜兴市溪东米业有限公司</t>
  </si>
  <si>
    <t>宜兴市岳明米业有限公司</t>
  </si>
  <si>
    <t>宜兴市中川米业限公司</t>
  </si>
  <si>
    <t>宜兴市康乐粮食加工有限公司</t>
  </si>
  <si>
    <t>宜兴市宜宏米业有限责任公司</t>
  </si>
  <si>
    <t>宜兴市塘东米业有限公司</t>
  </si>
  <si>
    <t>宜兴市禾香米业有限公司</t>
  </si>
  <si>
    <t>宜兴市新兴米业有限公司</t>
  </si>
  <si>
    <t>江南米道江苏科技有限公司</t>
  </si>
  <si>
    <t>合计</t>
  </si>
  <si>
    <t>补贴  标准</t>
  </si>
  <si>
    <t xml:space="preserve">1、订单农业补贴：补贴标准为27.8918元/吨。
2、品牌创建补贴：2024年度省级以上粮油博览会或国家粮食交易大会布展的单位补贴2万元；省级（发改、粮食系统）以上（含）荣誉称号、证书等，国家级补贴5万元，省级补贴3万元。
3、仓储能力提升补贴：高大平房仓25元/吨，立筒仓11.2元/吨。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</si>
</sst>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);[Red]\(0.0000\)"/>
    <numFmt numFmtId="177" formatCode="0.000_ "/>
    <numFmt numFmtId="178" formatCode="0.00_);[Red]\(0.00\)"/>
    <numFmt numFmtId="179" formatCode="0_ "/>
    <numFmt numFmtId="180" formatCode="0_);[Red]\(0\)"/>
    <numFmt numFmtId="181" formatCode="0.00_ "/>
  </numFmts>
  <fonts count="3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2"/>
      <color theme="1"/>
      <name val="Times New Roman"/>
      <charset val="134"/>
    </font>
    <font>
      <sz val="18"/>
      <color theme="1"/>
      <name val="方正黑体_GBK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sz val="6"/>
      <color theme="1"/>
      <name val="宋体"/>
      <charset val="134"/>
    </font>
    <font>
      <sz val="8"/>
      <color theme="1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6" borderId="16" applyNumberFormat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3" xfId="0" applyFont="1" applyFill="1" applyBorder="1" applyAlignment="1">
      <alignment horizontal="center" vertical="center" wrapText="1" shrinkToFit="1"/>
    </xf>
    <xf numFmtId="0" fontId="4" fillId="0" borderId="4" xfId="0" applyFont="1" applyFill="1" applyBorder="1" applyAlignment="1">
      <alignment horizontal="center" vertical="center" wrapText="1" shrinkToFit="1"/>
    </xf>
    <xf numFmtId="0" fontId="5" fillId="0" borderId="5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6" xfId="0" applyFont="1" applyFill="1" applyBorder="1" applyAlignment="1">
      <alignment horizontal="center" vertical="center" wrapText="1" shrinkToFit="1"/>
    </xf>
    <xf numFmtId="0" fontId="5" fillId="0" borderId="7" xfId="0" applyFont="1" applyFill="1" applyBorder="1" applyAlignment="1">
      <alignment horizontal="center" vertical="center" shrinkToFit="1"/>
    </xf>
    <xf numFmtId="0" fontId="5" fillId="0" borderId="7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 shrinkToFit="1"/>
    </xf>
    <xf numFmtId="0" fontId="4" fillId="0" borderId="7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177" fontId="4" fillId="2" borderId="2" xfId="0" applyNumberFormat="1" applyFont="1" applyFill="1" applyBorder="1" applyAlignment="1">
      <alignment horizontal="right" vertical="center" wrapText="1"/>
    </xf>
    <xf numFmtId="177" fontId="4" fillId="0" borderId="2" xfId="0" applyNumberFormat="1" applyFont="1" applyFill="1" applyBorder="1" applyAlignment="1">
      <alignment horizontal="right" vertical="center" shrinkToFit="1"/>
    </xf>
    <xf numFmtId="178" fontId="4" fillId="0" borderId="2" xfId="0" applyNumberFormat="1" applyFont="1" applyFill="1" applyBorder="1" applyAlignment="1">
      <alignment horizontal="right" vertical="center" shrinkToFit="1"/>
    </xf>
    <xf numFmtId="178" fontId="7" fillId="0" borderId="2" xfId="0" applyNumberFormat="1" applyFont="1" applyFill="1" applyBorder="1" applyAlignment="1">
      <alignment horizontal="center" vertical="center" wrapText="1" shrinkToFit="1"/>
    </xf>
    <xf numFmtId="178" fontId="4" fillId="0" borderId="2" xfId="0" applyNumberFormat="1" applyFont="1" applyFill="1" applyBorder="1" applyAlignment="1">
      <alignment horizontal="center" vertical="center" shrinkToFit="1"/>
    </xf>
    <xf numFmtId="179" fontId="4" fillId="0" borderId="2" xfId="0" applyNumberFormat="1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left" vertical="center" wrapText="1" shrinkToFit="1"/>
    </xf>
    <xf numFmtId="177" fontId="4" fillId="0" borderId="2" xfId="0" applyNumberFormat="1" applyFont="1" applyFill="1" applyBorder="1" applyAlignment="1">
      <alignment horizontal="right" vertical="center" wrapText="1"/>
    </xf>
    <xf numFmtId="0" fontId="8" fillId="0" borderId="2" xfId="0" applyFont="1" applyFill="1" applyBorder="1" applyAlignment="1">
      <alignment horizontal="left" vertical="center" shrinkToFit="1"/>
    </xf>
    <xf numFmtId="178" fontId="9" fillId="0" borderId="2" xfId="0" applyNumberFormat="1" applyFont="1" applyFill="1" applyBorder="1" applyAlignment="1">
      <alignment horizontal="center" vertical="center" wrapText="1" shrinkToFit="1"/>
    </xf>
    <xf numFmtId="180" fontId="4" fillId="0" borderId="2" xfId="0" applyNumberFormat="1" applyFont="1" applyFill="1" applyBorder="1" applyAlignment="1">
      <alignment horizontal="right" vertical="center" shrinkToFit="1"/>
    </xf>
    <xf numFmtId="179" fontId="4" fillId="0" borderId="2" xfId="0" applyNumberFormat="1" applyFont="1" applyFill="1" applyBorder="1" applyAlignment="1">
      <alignment horizontal="right" vertical="center" shrinkToFit="1"/>
    </xf>
    <xf numFmtId="178" fontId="4" fillId="0" borderId="2" xfId="0" applyNumberFormat="1" applyFont="1" applyFill="1" applyBorder="1" applyAlignment="1">
      <alignment horizontal="center" vertical="center" wrapText="1" shrinkToFit="1"/>
    </xf>
    <xf numFmtId="177" fontId="8" fillId="2" borderId="2" xfId="0" applyNumberFormat="1" applyFont="1" applyFill="1" applyBorder="1" applyAlignment="1">
      <alignment horizontal="right" vertical="center" shrinkToFit="1"/>
    </xf>
    <xf numFmtId="178" fontId="10" fillId="0" borderId="2" xfId="0" applyNumberFormat="1" applyFont="1" applyFill="1" applyBorder="1" applyAlignment="1">
      <alignment horizontal="center" vertical="center" wrapText="1" shrinkToFit="1"/>
    </xf>
    <xf numFmtId="0" fontId="4" fillId="2" borderId="2" xfId="0" applyFont="1" applyFill="1" applyBorder="1" applyAlignment="1">
      <alignment horizontal="right" vertical="center" wrapText="1"/>
    </xf>
    <xf numFmtId="0" fontId="4" fillId="0" borderId="4" xfId="0" applyFont="1" applyFill="1" applyBorder="1" applyAlignment="1">
      <alignment horizontal="left" vertical="center" shrinkToFit="1"/>
    </xf>
    <xf numFmtId="0" fontId="4" fillId="0" borderId="2" xfId="0" applyFont="1" applyFill="1" applyBorder="1" applyAlignment="1">
      <alignment horizontal="right" vertical="center" wrapText="1"/>
    </xf>
    <xf numFmtId="179" fontId="4" fillId="0" borderId="2" xfId="0" applyNumberFormat="1" applyFont="1" applyFill="1" applyBorder="1" applyAlignment="1">
      <alignment horizontal="right" vertical="center" wrapText="1"/>
    </xf>
    <xf numFmtId="0" fontId="8" fillId="2" borderId="2" xfId="0" applyFont="1" applyFill="1" applyBorder="1" applyAlignment="1">
      <alignment horizontal="left" vertical="center" wrapText="1" shrinkToFit="1"/>
    </xf>
    <xf numFmtId="179" fontId="4" fillId="2" borderId="2" xfId="0" applyNumberFormat="1" applyFont="1" applyFill="1" applyBorder="1" applyAlignment="1">
      <alignment horizontal="righ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shrinkToFit="1"/>
    </xf>
    <xf numFmtId="0" fontId="7" fillId="0" borderId="3" xfId="0" applyFont="1" applyFill="1" applyBorder="1" applyAlignment="1">
      <alignment horizontal="center" vertical="center" shrinkToFit="1"/>
    </xf>
    <xf numFmtId="0" fontId="7" fillId="0" borderId="4" xfId="0" applyFont="1" applyFill="1" applyBorder="1" applyAlignment="1">
      <alignment horizontal="left" vertical="center" shrinkToFit="1"/>
    </xf>
    <xf numFmtId="181" fontId="4" fillId="0" borderId="2" xfId="0" applyNumberFormat="1" applyFont="1" applyFill="1" applyBorder="1" applyAlignment="1">
      <alignment horizontal="right" vertical="center" shrinkToFit="1"/>
    </xf>
    <xf numFmtId="181" fontId="7" fillId="0" borderId="2" xfId="0" applyNumberFormat="1" applyFont="1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8" xfId="0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 shrinkToFit="1"/>
    </xf>
    <xf numFmtId="0" fontId="4" fillId="0" borderId="10" xfId="0" applyFont="1" applyFill="1" applyBorder="1" applyAlignment="1">
      <alignment horizontal="center" vertical="center" wrapText="1" shrinkToFit="1"/>
    </xf>
    <xf numFmtId="0" fontId="4" fillId="0" borderId="5" xfId="0" applyFont="1" applyFill="1" applyBorder="1" applyAlignment="1">
      <alignment horizontal="center" vertical="center" wrapText="1" shrinkToFit="1"/>
    </xf>
    <xf numFmtId="0" fontId="5" fillId="0" borderId="5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181" fontId="4" fillId="0" borderId="2" xfId="0" applyNumberFormat="1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vertical="center" wrapText="1" shrinkToFit="1"/>
    </xf>
    <xf numFmtId="0" fontId="4" fillId="0" borderId="2" xfId="0" applyFont="1" applyFill="1" applyBorder="1" applyAlignment="1">
      <alignment horizontal="center" vertical="center"/>
    </xf>
    <xf numFmtId="181" fontId="4" fillId="2" borderId="2" xfId="0" applyNumberFormat="1" applyFont="1" applyFill="1" applyBorder="1" applyAlignment="1">
      <alignment horizontal="right" vertical="center" wrapText="1"/>
    </xf>
    <xf numFmtId="181" fontId="4" fillId="0" borderId="2" xfId="0" applyNumberFormat="1" applyFont="1" applyFill="1" applyBorder="1" applyAlignment="1">
      <alignment horizontal="right" vertical="center" wrapText="1"/>
    </xf>
    <xf numFmtId="181" fontId="11" fillId="0" borderId="2" xfId="0" applyNumberFormat="1" applyFont="1" applyFill="1" applyBorder="1" applyAlignment="1">
      <alignment horizontal="center" vertical="center"/>
    </xf>
    <xf numFmtId="0" fontId="0" fillId="0" borderId="4" xfId="0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0"/>
  <sheetViews>
    <sheetView tabSelected="1" zoomScale="85" zoomScaleNormal="85" workbookViewId="0">
      <pane ySplit="5" topLeftCell="A11" activePane="bottomLeft" state="frozen"/>
      <selection/>
      <selection pane="bottomLeft" activeCell="A1" sqref="A1:O1"/>
    </sheetView>
  </sheetViews>
  <sheetFormatPr defaultColWidth="9" defaultRowHeight="13.5"/>
  <cols>
    <col min="1" max="1" width="7.45" style="6" customWidth="1"/>
    <col min="2" max="2" width="29.5166666666667" style="5" customWidth="1"/>
    <col min="3" max="5" width="11.8916666666667" style="6" customWidth="1"/>
    <col min="6" max="6" width="13.175" style="6" customWidth="1"/>
    <col min="7" max="7" width="10.775" style="7" customWidth="1"/>
    <col min="8" max="10" width="10.775" style="6" customWidth="1"/>
    <col min="11" max="11" width="12.85" style="6" customWidth="1"/>
    <col min="12" max="13" width="10.775" style="6" customWidth="1"/>
    <col min="14" max="14" width="12.6916666666667" style="6" customWidth="1"/>
    <col min="15" max="15" width="13.65" style="6" customWidth="1"/>
    <col min="16" max="16384" width="9" style="8"/>
  </cols>
  <sheetData>
    <row r="1" s="1" customFormat="1" ht="28.5" customHeight="1" spans="1:15">
      <c r="A1" s="9" t="s">
        <v>0</v>
      </c>
      <c r="B1" s="10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="1" customFormat="1" ht="9" customHeight="1" spans="1:15">
      <c r="A2" s="9"/>
      <c r="B2" s="10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2" customFormat="1" ht="20" customHeight="1" spans="1:15">
      <c r="A3" s="11" t="s">
        <v>1</v>
      </c>
      <c r="B3" s="11" t="s">
        <v>2</v>
      </c>
      <c r="C3" s="12" t="s">
        <v>3</v>
      </c>
      <c r="D3" s="12"/>
      <c r="E3" s="12"/>
      <c r="F3" s="13" t="s">
        <v>4</v>
      </c>
      <c r="G3" s="14"/>
      <c r="H3" s="13" t="s">
        <v>5</v>
      </c>
      <c r="I3" s="54"/>
      <c r="J3" s="54"/>
      <c r="K3" s="54"/>
      <c r="L3" s="54"/>
      <c r="M3" s="14"/>
      <c r="N3" s="16" t="s">
        <v>6</v>
      </c>
      <c r="O3" s="55" t="s">
        <v>7</v>
      </c>
    </row>
    <row r="4" s="3" customFormat="1" ht="20" customHeight="1" spans="1:15">
      <c r="A4" s="15"/>
      <c r="B4" s="15"/>
      <c r="C4" s="16" t="s">
        <v>8</v>
      </c>
      <c r="D4" s="16" t="s">
        <v>9</v>
      </c>
      <c r="E4" s="12" t="s">
        <v>10</v>
      </c>
      <c r="F4" s="16" t="s">
        <v>11</v>
      </c>
      <c r="G4" s="12" t="s">
        <v>10</v>
      </c>
      <c r="H4" s="17" t="s">
        <v>12</v>
      </c>
      <c r="I4" s="56"/>
      <c r="J4" s="57"/>
      <c r="K4" s="17" t="s">
        <v>13</v>
      </c>
      <c r="L4" s="56"/>
      <c r="M4" s="57"/>
      <c r="N4" s="58"/>
      <c r="O4" s="59"/>
    </row>
    <row r="5" s="3" customFormat="1" ht="20" customHeight="1" spans="1:15">
      <c r="A5" s="18"/>
      <c r="B5" s="18"/>
      <c r="C5" s="19"/>
      <c r="D5" s="19"/>
      <c r="E5" s="20"/>
      <c r="F5" s="21"/>
      <c r="G5" s="20"/>
      <c r="H5" s="16" t="s">
        <v>14</v>
      </c>
      <c r="I5" s="16" t="s">
        <v>9</v>
      </c>
      <c r="J5" s="12" t="s">
        <v>10</v>
      </c>
      <c r="K5" s="16" t="s">
        <v>14</v>
      </c>
      <c r="L5" s="16" t="s">
        <v>9</v>
      </c>
      <c r="M5" s="12" t="s">
        <v>10</v>
      </c>
      <c r="N5" s="21"/>
      <c r="O5" s="60"/>
    </row>
    <row r="6" s="4" customFormat="1" ht="20" customHeight="1" spans="1:15">
      <c r="A6" s="22">
        <v>1</v>
      </c>
      <c r="B6" s="23" t="s">
        <v>15</v>
      </c>
      <c r="C6" s="24">
        <v>533.26</v>
      </c>
      <c r="D6" s="25">
        <v>533.26</v>
      </c>
      <c r="E6" s="26">
        <f>D6*27.89177839</f>
        <v>14873.57</v>
      </c>
      <c r="F6" s="27"/>
      <c r="G6" s="28"/>
      <c r="H6" s="29"/>
      <c r="I6" s="61"/>
      <c r="J6" s="62"/>
      <c r="K6" s="29"/>
      <c r="L6" s="29"/>
      <c r="M6" s="62"/>
      <c r="N6" s="49">
        <f t="shared" ref="N6:N28" si="0">E6+G6+J6+M6</f>
        <v>14873.57</v>
      </c>
      <c r="O6" s="63"/>
    </row>
    <row r="7" s="4" customFormat="1" ht="20" customHeight="1" spans="1:15">
      <c r="A7" s="22">
        <v>2</v>
      </c>
      <c r="B7" s="30" t="s">
        <v>16</v>
      </c>
      <c r="C7" s="31">
        <v>881.31</v>
      </c>
      <c r="D7" s="25">
        <v>881.31</v>
      </c>
      <c r="E7" s="26">
        <f t="shared" ref="E7:E28" si="1">D7*27.89177839</f>
        <v>24581.3</v>
      </c>
      <c r="F7" s="27"/>
      <c r="G7" s="28"/>
      <c r="H7" s="29"/>
      <c r="I7" s="61"/>
      <c r="J7" s="28"/>
      <c r="K7" s="29"/>
      <c r="L7" s="29"/>
      <c r="M7" s="28"/>
      <c r="N7" s="49">
        <f t="shared" si="0"/>
        <v>24581.3</v>
      </c>
      <c r="O7" s="63"/>
    </row>
    <row r="8" s="4" customFormat="1" ht="20" customHeight="1" spans="1:15">
      <c r="A8" s="22">
        <v>3</v>
      </c>
      <c r="B8" s="32" t="s">
        <v>17</v>
      </c>
      <c r="C8" s="25">
        <v>2796.52</v>
      </c>
      <c r="D8" s="25">
        <v>2796.52</v>
      </c>
      <c r="E8" s="26">
        <f t="shared" si="1"/>
        <v>77999.92</v>
      </c>
      <c r="F8" s="33" t="s">
        <v>18</v>
      </c>
      <c r="G8" s="34">
        <v>50000</v>
      </c>
      <c r="H8" s="35"/>
      <c r="I8" s="49"/>
      <c r="J8" s="26"/>
      <c r="K8" s="35"/>
      <c r="L8" s="35"/>
      <c r="M8" s="26"/>
      <c r="N8" s="49">
        <f t="shared" si="0"/>
        <v>127999.92</v>
      </c>
      <c r="O8" s="63"/>
    </row>
    <row r="9" s="4" customFormat="1" ht="20" customHeight="1" spans="1:15">
      <c r="A9" s="22">
        <v>4</v>
      </c>
      <c r="B9" s="32" t="s">
        <v>19</v>
      </c>
      <c r="C9" s="25">
        <v>1999.7</v>
      </c>
      <c r="D9" s="25">
        <v>1922.29</v>
      </c>
      <c r="E9" s="26">
        <f t="shared" si="1"/>
        <v>53616.09</v>
      </c>
      <c r="F9" s="36"/>
      <c r="G9" s="26"/>
      <c r="H9" s="35"/>
      <c r="I9" s="49"/>
      <c r="J9" s="26"/>
      <c r="K9" s="35"/>
      <c r="L9" s="35"/>
      <c r="M9" s="26"/>
      <c r="N9" s="49">
        <f t="shared" si="0"/>
        <v>53616.09</v>
      </c>
      <c r="O9" s="63"/>
    </row>
    <row r="10" s="4" customFormat="1" ht="20" customHeight="1" spans="1:15">
      <c r="A10" s="22">
        <v>5</v>
      </c>
      <c r="B10" s="32" t="s">
        <v>20</v>
      </c>
      <c r="C10" s="25">
        <v>1640.05</v>
      </c>
      <c r="D10" s="37">
        <v>1640.05</v>
      </c>
      <c r="E10" s="26">
        <f t="shared" si="1"/>
        <v>45743.91</v>
      </c>
      <c r="F10" s="38" t="s">
        <v>21</v>
      </c>
      <c r="G10" s="34">
        <v>30000</v>
      </c>
      <c r="H10" s="39">
        <v>2676.41</v>
      </c>
      <c r="I10" s="64">
        <v>2676.41</v>
      </c>
      <c r="J10" s="26">
        <f>I10*25</f>
        <v>66910.25</v>
      </c>
      <c r="K10" s="35"/>
      <c r="L10" s="35"/>
      <c r="M10" s="26"/>
      <c r="N10" s="49">
        <f t="shared" si="0"/>
        <v>142654.16</v>
      </c>
      <c r="O10" s="63"/>
    </row>
    <row r="11" s="4" customFormat="1" ht="20" customHeight="1" spans="1:15">
      <c r="A11" s="22">
        <v>6</v>
      </c>
      <c r="B11" s="32" t="s">
        <v>22</v>
      </c>
      <c r="C11" s="25">
        <v>1739.38</v>
      </c>
      <c r="D11" s="37">
        <v>1739.38</v>
      </c>
      <c r="E11" s="26">
        <f t="shared" si="1"/>
        <v>48514.4</v>
      </c>
      <c r="F11" s="27"/>
      <c r="G11" s="34"/>
      <c r="H11" s="35"/>
      <c r="I11" s="49"/>
      <c r="J11" s="26"/>
      <c r="K11" s="35"/>
      <c r="L11" s="35"/>
      <c r="M11" s="26"/>
      <c r="N11" s="49">
        <f t="shared" si="0"/>
        <v>48514.4</v>
      </c>
      <c r="O11" s="63"/>
    </row>
    <row r="12" s="4" customFormat="1" ht="20" customHeight="1" spans="1:15">
      <c r="A12" s="22">
        <v>7</v>
      </c>
      <c r="B12" s="32" t="s">
        <v>23</v>
      </c>
      <c r="C12" s="25">
        <v>595.019</v>
      </c>
      <c r="D12" s="37">
        <v>595.019</v>
      </c>
      <c r="E12" s="26">
        <f t="shared" si="1"/>
        <v>16596.14</v>
      </c>
      <c r="F12" s="38" t="s">
        <v>24</v>
      </c>
      <c r="G12" s="34">
        <v>20000</v>
      </c>
      <c r="H12" s="35"/>
      <c r="I12" s="49"/>
      <c r="J12" s="26"/>
      <c r="K12" s="35"/>
      <c r="L12" s="35"/>
      <c r="M12" s="26"/>
      <c r="N12" s="49">
        <f t="shared" si="0"/>
        <v>36596.14</v>
      </c>
      <c r="O12" s="63"/>
    </row>
    <row r="13" s="5" customFormat="1" ht="20" customHeight="1" spans="1:15">
      <c r="A13" s="22">
        <v>8</v>
      </c>
      <c r="B13" s="40" t="s">
        <v>25</v>
      </c>
      <c r="C13" s="25">
        <v>2680.505</v>
      </c>
      <c r="D13" s="37">
        <v>2621.662</v>
      </c>
      <c r="E13" s="26">
        <f t="shared" si="1"/>
        <v>73122.82</v>
      </c>
      <c r="F13" s="27"/>
      <c r="G13" s="26"/>
      <c r="H13" s="35"/>
      <c r="I13" s="49"/>
      <c r="J13" s="26"/>
      <c r="K13" s="35"/>
      <c r="L13" s="35"/>
      <c r="M13" s="26"/>
      <c r="N13" s="49">
        <f t="shared" si="0"/>
        <v>73122.82</v>
      </c>
      <c r="O13" s="63"/>
    </row>
    <row r="14" s="5" customFormat="1" ht="20" customHeight="1" spans="1:15">
      <c r="A14" s="22">
        <v>9</v>
      </c>
      <c r="B14" s="40" t="s">
        <v>26</v>
      </c>
      <c r="C14" s="25">
        <v>2015.33</v>
      </c>
      <c r="D14" s="37">
        <v>1430.52</v>
      </c>
      <c r="E14" s="26">
        <f t="shared" si="1"/>
        <v>39899.75</v>
      </c>
      <c r="F14" s="27"/>
      <c r="G14" s="26"/>
      <c r="H14" s="35"/>
      <c r="I14" s="49"/>
      <c r="J14" s="26"/>
      <c r="K14" s="35"/>
      <c r="L14" s="35"/>
      <c r="M14" s="26"/>
      <c r="N14" s="49">
        <f t="shared" si="0"/>
        <v>39899.75</v>
      </c>
      <c r="O14" s="63"/>
    </row>
    <row r="15" s="5" customFormat="1" ht="20" customHeight="1" spans="1:15">
      <c r="A15" s="22">
        <v>10</v>
      </c>
      <c r="B15" s="40" t="s">
        <v>27</v>
      </c>
      <c r="C15" s="25">
        <v>1101.09</v>
      </c>
      <c r="D15" s="37">
        <v>968.09</v>
      </c>
      <c r="E15" s="26">
        <f t="shared" si="1"/>
        <v>27001.75</v>
      </c>
      <c r="F15" s="27"/>
      <c r="G15" s="26"/>
      <c r="H15" s="35"/>
      <c r="I15" s="49"/>
      <c r="J15" s="26"/>
      <c r="K15" s="35"/>
      <c r="L15" s="35"/>
      <c r="M15" s="26"/>
      <c r="N15" s="49">
        <f t="shared" si="0"/>
        <v>27001.75</v>
      </c>
      <c r="O15" s="63"/>
    </row>
    <row r="16" s="5" customFormat="1" ht="20" customHeight="1" spans="1:15">
      <c r="A16" s="22">
        <v>11</v>
      </c>
      <c r="B16" s="40" t="s">
        <v>28</v>
      </c>
      <c r="C16" s="25">
        <v>833.12</v>
      </c>
      <c r="D16" s="37">
        <v>657.8</v>
      </c>
      <c r="E16" s="26">
        <f t="shared" si="1"/>
        <v>18347.21</v>
      </c>
      <c r="F16" s="27"/>
      <c r="G16" s="26"/>
      <c r="H16" s="35"/>
      <c r="I16" s="49"/>
      <c r="J16" s="26"/>
      <c r="K16" s="35"/>
      <c r="L16" s="35"/>
      <c r="M16" s="26"/>
      <c r="N16" s="49">
        <f t="shared" si="0"/>
        <v>18347.21</v>
      </c>
      <c r="O16" s="63"/>
    </row>
    <row r="17" s="5" customFormat="1" ht="20" customHeight="1" spans="1:15">
      <c r="A17" s="22">
        <v>12</v>
      </c>
      <c r="B17" s="40" t="s">
        <v>29</v>
      </c>
      <c r="C17" s="25">
        <v>706.63</v>
      </c>
      <c r="D17" s="37">
        <v>568.46</v>
      </c>
      <c r="E17" s="26">
        <f t="shared" si="1"/>
        <v>15855.36</v>
      </c>
      <c r="F17" s="27"/>
      <c r="G17" s="26"/>
      <c r="H17" s="35"/>
      <c r="I17" s="49"/>
      <c r="J17" s="26"/>
      <c r="K17" s="35"/>
      <c r="L17" s="35"/>
      <c r="M17" s="26"/>
      <c r="N17" s="49">
        <f t="shared" si="0"/>
        <v>15855.36</v>
      </c>
      <c r="O17" s="63"/>
    </row>
    <row r="18" s="5" customFormat="1" ht="20" customHeight="1" spans="1:15">
      <c r="A18" s="22">
        <v>13</v>
      </c>
      <c r="B18" s="40" t="s">
        <v>30</v>
      </c>
      <c r="C18" s="25">
        <v>2315.749</v>
      </c>
      <c r="D18" s="25">
        <v>2315.671</v>
      </c>
      <c r="E18" s="26">
        <f t="shared" si="1"/>
        <v>64588.18</v>
      </c>
      <c r="F18" s="33" t="s">
        <v>18</v>
      </c>
      <c r="G18" s="34">
        <v>50000</v>
      </c>
      <c r="H18" s="35"/>
      <c r="I18" s="49"/>
      <c r="J18" s="26"/>
      <c r="K18" s="35"/>
      <c r="L18" s="35"/>
      <c r="M18" s="26"/>
      <c r="N18" s="49">
        <f t="shared" si="0"/>
        <v>114588.18</v>
      </c>
      <c r="O18" s="63"/>
    </row>
    <row r="19" s="5" customFormat="1" ht="20" customHeight="1" spans="1:15">
      <c r="A19" s="22">
        <v>14</v>
      </c>
      <c r="B19" s="40" t="s">
        <v>31</v>
      </c>
      <c r="C19" s="31">
        <v>1438.67</v>
      </c>
      <c r="D19" s="31">
        <v>1346.392</v>
      </c>
      <c r="E19" s="26">
        <f t="shared" si="1"/>
        <v>37553.27</v>
      </c>
      <c r="F19" s="27"/>
      <c r="G19" s="26"/>
      <c r="H19" s="35"/>
      <c r="I19" s="49"/>
      <c r="J19" s="26"/>
      <c r="K19" s="35"/>
      <c r="L19" s="35"/>
      <c r="M19" s="26"/>
      <c r="N19" s="49">
        <f t="shared" si="0"/>
        <v>37553.27</v>
      </c>
      <c r="O19" s="63"/>
    </row>
    <row r="20" s="5" customFormat="1" ht="20" customHeight="1" spans="1:15">
      <c r="A20" s="22">
        <v>15</v>
      </c>
      <c r="B20" s="40" t="s">
        <v>32</v>
      </c>
      <c r="C20" s="31">
        <v>829.147</v>
      </c>
      <c r="D20" s="31">
        <v>829.147</v>
      </c>
      <c r="E20" s="26">
        <f t="shared" si="1"/>
        <v>23126.38</v>
      </c>
      <c r="F20" s="27"/>
      <c r="G20" s="41"/>
      <c r="H20" s="42"/>
      <c r="I20" s="65"/>
      <c r="J20" s="41"/>
      <c r="K20" s="42"/>
      <c r="L20" s="42"/>
      <c r="M20" s="41"/>
      <c r="N20" s="49">
        <f t="shared" si="0"/>
        <v>23126.38</v>
      </c>
      <c r="O20" s="63"/>
    </row>
    <row r="21" s="5" customFormat="1" ht="20" customHeight="1" spans="1:15">
      <c r="A21" s="22">
        <v>16</v>
      </c>
      <c r="B21" s="40" t="s">
        <v>33</v>
      </c>
      <c r="C21" s="25">
        <v>1023.315</v>
      </c>
      <c r="D21" s="25">
        <v>1023.315</v>
      </c>
      <c r="E21" s="26">
        <f t="shared" si="1"/>
        <v>28542.08</v>
      </c>
      <c r="F21" s="33" t="s">
        <v>18</v>
      </c>
      <c r="G21" s="34">
        <v>50000</v>
      </c>
      <c r="H21" s="35"/>
      <c r="I21" s="49"/>
      <c r="J21" s="26"/>
      <c r="K21" s="35"/>
      <c r="L21" s="35"/>
      <c r="M21" s="26"/>
      <c r="N21" s="49">
        <f t="shared" si="0"/>
        <v>78542.08</v>
      </c>
      <c r="O21" s="63"/>
    </row>
    <row r="22" s="5" customFormat="1" ht="20" customHeight="1" spans="1:15">
      <c r="A22" s="22">
        <v>17</v>
      </c>
      <c r="B22" s="40" t="s">
        <v>34</v>
      </c>
      <c r="C22" s="25">
        <v>1647.71</v>
      </c>
      <c r="D22" s="25">
        <v>1647.71</v>
      </c>
      <c r="E22" s="26">
        <f t="shared" si="1"/>
        <v>45957.56</v>
      </c>
      <c r="F22" s="27"/>
      <c r="G22" s="26"/>
      <c r="H22" s="35"/>
      <c r="I22" s="49"/>
      <c r="J22" s="26"/>
      <c r="K22" s="39">
        <v>9722.23</v>
      </c>
      <c r="L22" s="39">
        <v>7297.289</v>
      </c>
      <c r="M22" s="26">
        <f>L22*11.2</f>
        <v>81729.64</v>
      </c>
      <c r="N22" s="49">
        <f t="shared" si="0"/>
        <v>127687.2</v>
      </c>
      <c r="O22" s="63"/>
    </row>
    <row r="23" s="5" customFormat="1" ht="20" customHeight="1" spans="1:15">
      <c r="A23" s="22">
        <v>18</v>
      </c>
      <c r="B23" s="40" t="s">
        <v>35</v>
      </c>
      <c r="C23" s="25">
        <v>1556.815</v>
      </c>
      <c r="D23" s="25">
        <v>674.904</v>
      </c>
      <c r="E23" s="26">
        <f t="shared" si="1"/>
        <v>18824.27</v>
      </c>
      <c r="F23" s="27"/>
      <c r="G23" s="26"/>
      <c r="H23" s="35"/>
      <c r="I23" s="49"/>
      <c r="J23" s="26"/>
      <c r="K23" s="35"/>
      <c r="L23" s="35"/>
      <c r="M23" s="26"/>
      <c r="N23" s="49">
        <f t="shared" si="0"/>
        <v>18824.27</v>
      </c>
      <c r="O23" s="63"/>
    </row>
    <row r="24" s="5" customFormat="1" ht="20" customHeight="1" spans="1:15">
      <c r="A24" s="22">
        <v>19</v>
      </c>
      <c r="B24" s="43" t="s">
        <v>36</v>
      </c>
      <c r="C24" s="25">
        <v>623.38</v>
      </c>
      <c r="D24" s="25">
        <v>623.38</v>
      </c>
      <c r="E24" s="26">
        <f t="shared" si="1"/>
        <v>17387.18</v>
      </c>
      <c r="F24" s="27"/>
      <c r="G24" s="26"/>
      <c r="H24" s="35"/>
      <c r="I24" s="49"/>
      <c r="J24" s="26"/>
      <c r="K24" s="35"/>
      <c r="L24" s="35"/>
      <c r="M24" s="26"/>
      <c r="N24" s="49">
        <f t="shared" si="0"/>
        <v>17387.18</v>
      </c>
      <c r="O24" s="63"/>
    </row>
    <row r="25" s="5" customFormat="1" ht="20" customHeight="1" spans="1:15">
      <c r="A25" s="22">
        <v>20</v>
      </c>
      <c r="B25" s="40" t="s">
        <v>37</v>
      </c>
      <c r="C25" s="25">
        <v>1098.08</v>
      </c>
      <c r="D25" s="25">
        <v>1098.08</v>
      </c>
      <c r="E25" s="26">
        <f t="shared" si="1"/>
        <v>30627.4</v>
      </c>
      <c r="F25" s="33" t="s">
        <v>18</v>
      </c>
      <c r="G25" s="34">
        <v>50000</v>
      </c>
      <c r="H25" s="39">
        <v>7392</v>
      </c>
      <c r="I25" s="64">
        <v>6583.5</v>
      </c>
      <c r="J25" s="26">
        <f>I25*25</f>
        <v>164587.5</v>
      </c>
      <c r="K25" s="39">
        <v>5102</v>
      </c>
      <c r="L25" s="39">
        <v>4372.526</v>
      </c>
      <c r="M25" s="26">
        <f>L25*11.2</f>
        <v>48972.29</v>
      </c>
      <c r="N25" s="49">
        <f t="shared" si="0"/>
        <v>294187.19</v>
      </c>
      <c r="O25" s="63"/>
    </row>
    <row r="26" s="5" customFormat="1" ht="20" customHeight="1" spans="1:15">
      <c r="A26" s="22">
        <v>21</v>
      </c>
      <c r="B26" s="40" t="s">
        <v>38</v>
      </c>
      <c r="C26" s="25">
        <v>1723.295</v>
      </c>
      <c r="D26" s="25">
        <v>1723.295</v>
      </c>
      <c r="E26" s="26">
        <f t="shared" si="1"/>
        <v>48065.76</v>
      </c>
      <c r="F26" s="27"/>
      <c r="G26" s="26"/>
      <c r="H26" s="35"/>
      <c r="I26" s="49"/>
      <c r="J26" s="26"/>
      <c r="K26" s="35"/>
      <c r="L26" s="35"/>
      <c r="M26" s="26"/>
      <c r="N26" s="49">
        <f t="shared" si="0"/>
        <v>48065.76</v>
      </c>
      <c r="O26" s="63"/>
    </row>
    <row r="27" s="5" customFormat="1" ht="20" customHeight="1" spans="1:15">
      <c r="A27" s="22">
        <v>22</v>
      </c>
      <c r="B27" s="40" t="s">
        <v>39</v>
      </c>
      <c r="C27" s="25"/>
      <c r="D27" s="25"/>
      <c r="E27" s="26"/>
      <c r="F27" s="27"/>
      <c r="G27" s="26"/>
      <c r="H27" s="44">
        <v>11940</v>
      </c>
      <c r="I27" s="64">
        <v>11940</v>
      </c>
      <c r="J27" s="26">
        <f>I27*25</f>
        <v>298500</v>
      </c>
      <c r="K27" s="44">
        <v>7000</v>
      </c>
      <c r="L27" s="44">
        <v>0</v>
      </c>
      <c r="M27" s="26"/>
      <c r="N27" s="49">
        <f t="shared" si="0"/>
        <v>298500</v>
      </c>
      <c r="O27" s="63"/>
    </row>
    <row r="28" s="5" customFormat="1" ht="20" customHeight="1" spans="1:15">
      <c r="A28" s="45">
        <v>23</v>
      </c>
      <c r="B28" s="46" t="s">
        <v>40</v>
      </c>
      <c r="C28" s="25"/>
      <c r="D28" s="25"/>
      <c r="E28" s="26"/>
      <c r="F28" s="38" t="s">
        <v>24</v>
      </c>
      <c r="G28" s="34">
        <v>20000</v>
      </c>
      <c r="H28" s="44"/>
      <c r="I28" s="44"/>
      <c r="J28" s="26"/>
      <c r="K28" s="44"/>
      <c r="L28" s="44"/>
      <c r="M28" s="26"/>
      <c r="N28" s="49">
        <f t="shared" si="0"/>
        <v>20000</v>
      </c>
      <c r="O28" s="63"/>
    </row>
    <row r="29" ht="20" customHeight="1" spans="1:15">
      <c r="A29" s="47" t="s">
        <v>41</v>
      </c>
      <c r="B29" s="48"/>
      <c r="C29" s="25">
        <f>SUM(C6:C28)</f>
        <v>29778.075</v>
      </c>
      <c r="D29" s="25">
        <f>SUM(D6:D28)</f>
        <v>27636.255</v>
      </c>
      <c r="E29" s="49">
        <f>SUM(E6:E28)</f>
        <v>770824.3</v>
      </c>
      <c r="F29" s="50"/>
      <c r="G29" s="49">
        <f>SUM(G6:G28)</f>
        <v>270000</v>
      </c>
      <c r="H29" s="49">
        <f t="shared" ref="H29:M29" si="2">SUM(H6:H27)</f>
        <v>22008.41</v>
      </c>
      <c r="I29" s="49">
        <f t="shared" si="2"/>
        <v>21199.91</v>
      </c>
      <c r="J29" s="49">
        <f t="shared" si="2"/>
        <v>529997.75</v>
      </c>
      <c r="K29" s="49">
        <f t="shared" si="2"/>
        <v>21824.23</v>
      </c>
      <c r="L29" s="49">
        <f t="shared" si="2"/>
        <v>11669.82</v>
      </c>
      <c r="M29" s="49">
        <f t="shared" si="2"/>
        <v>130701.93</v>
      </c>
      <c r="N29" s="49">
        <f>M29+J29+G29+E29</f>
        <v>1701523.98</v>
      </c>
      <c r="O29" s="66"/>
    </row>
    <row r="30" ht="45" customHeight="1" spans="1:15">
      <c r="A30" s="51" t="s">
        <v>42</v>
      </c>
      <c r="B30" s="52" t="s">
        <v>43</v>
      </c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67"/>
    </row>
  </sheetData>
  <mergeCells count="17">
    <mergeCell ref="A1:O1"/>
    <mergeCell ref="C3:E3"/>
    <mergeCell ref="F3:G3"/>
    <mergeCell ref="H3:M3"/>
    <mergeCell ref="H4:J4"/>
    <mergeCell ref="K4:M4"/>
    <mergeCell ref="A29:B29"/>
    <mergeCell ref="B30:O30"/>
    <mergeCell ref="A3:A5"/>
    <mergeCell ref="B3:B5"/>
    <mergeCell ref="C4:C5"/>
    <mergeCell ref="D4:D5"/>
    <mergeCell ref="E4:E5"/>
    <mergeCell ref="F4:F5"/>
    <mergeCell ref="G4:G5"/>
    <mergeCell ref="N3:N5"/>
    <mergeCell ref="O3:O5"/>
  </mergeCells>
  <pageMargins left="0.747916666666667" right="0.590277777777778" top="0.865972222222222" bottom="0.708333333333333" header="0.314583333333333" footer="0.314583333333333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cwklsj</dc:creator>
  <cp:lastModifiedBy>蓝天碧海</cp:lastModifiedBy>
  <dcterms:created xsi:type="dcterms:W3CDTF">2018-11-27T00:46:00Z</dcterms:created>
  <cp:lastPrinted>2023-02-06T06:35:00Z</cp:lastPrinted>
  <dcterms:modified xsi:type="dcterms:W3CDTF">2025-01-21T07:28:50Z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64DF3F5E4AF748248A13C8C56BC7F17D_13</vt:lpwstr>
  </property>
  <property fmtid="{D5CDD505-2E9C-101B-9397-08002B2CF9AE}" pid="3" name="KSOProductBuildVer">
    <vt:lpwstr>2052-12.1.0.18608</vt:lpwstr>
  </property>
</Properties>
</file>